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05\reg\"/>
    </mc:Choice>
  </mc:AlternateContent>
  <bookViews>
    <workbookView xWindow="0" yWindow="0" windowWidth="28800" windowHeight="13590" firstSheet="3" activeTab="5"/>
  </bookViews>
  <sheets>
    <sheet name="Example 17.1" sheetId="1" r:id="rId1"/>
    <sheet name="Chart1" sheetId="2" r:id="rId2"/>
    <sheet name="zooplankton" sheetId="3" r:id="rId3"/>
    <sheet name="parasitoid" sheetId="4" r:id="rId4"/>
    <sheet name="marine" sheetId="5" r:id="rId5"/>
    <sheet name="C3C4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D3" i="1" l="1"/>
  <c r="F3" i="1" s="1"/>
  <c r="C4" i="1"/>
  <c r="E4" i="1" s="1"/>
  <c r="D4" i="1"/>
  <c r="F4" i="1" s="1"/>
  <c r="D5" i="1"/>
  <c r="F5" i="1" s="1"/>
  <c r="C6" i="1"/>
  <c r="E6" i="1" s="1"/>
  <c r="D6" i="1"/>
  <c r="F6" i="1" s="1"/>
  <c r="D7" i="1"/>
  <c r="F7" i="1" s="1"/>
  <c r="C8" i="1"/>
  <c r="E8" i="1" s="1"/>
  <c r="D8" i="1"/>
  <c r="F8" i="1" s="1"/>
  <c r="D9" i="1"/>
  <c r="F9" i="1" s="1"/>
  <c r="C10" i="1"/>
  <c r="E10" i="1" s="1"/>
  <c r="D10" i="1"/>
  <c r="F10" i="1" s="1"/>
  <c r="D11" i="1"/>
  <c r="F11" i="1" s="1"/>
  <c r="C12" i="1"/>
  <c r="E12" i="1" s="1"/>
  <c r="D12" i="1"/>
  <c r="F12" i="1" s="1"/>
  <c r="D13" i="1"/>
  <c r="F13" i="1" s="1"/>
  <c r="C14" i="1"/>
  <c r="E14" i="1" s="1"/>
  <c r="D14" i="1"/>
  <c r="F14" i="1" s="1"/>
  <c r="D2" i="1"/>
  <c r="F2" i="1" s="1"/>
  <c r="F16" i="1" s="1"/>
  <c r="C2" i="1"/>
  <c r="G2" i="1" s="1"/>
  <c r="B16" i="1"/>
  <c r="A16" i="1"/>
  <c r="C5" i="1" s="1"/>
  <c r="E5" i="1" l="1"/>
  <c r="G5" i="1"/>
  <c r="G4" i="1"/>
  <c r="E2" i="1"/>
  <c r="C11" i="1"/>
  <c r="C7" i="1"/>
  <c r="C3" i="1"/>
  <c r="G10" i="1"/>
  <c r="G12" i="1"/>
  <c r="G8" i="1"/>
  <c r="C13" i="1"/>
  <c r="C9" i="1"/>
  <c r="G14" i="1"/>
  <c r="G6" i="1"/>
  <c r="E9" i="1" l="1"/>
  <c r="G9" i="1"/>
  <c r="E11" i="1"/>
  <c r="G11" i="1"/>
  <c r="E13" i="1"/>
  <c r="G13" i="1"/>
  <c r="E3" i="1"/>
  <c r="E16" i="1" s="1"/>
  <c r="G3" i="1"/>
  <c r="E7" i="1"/>
  <c r="G7" i="1"/>
  <c r="G16" i="1" s="1"/>
  <c r="G18" i="1" l="1"/>
  <c r="G19" i="1" l="1"/>
  <c r="H8" i="1" s="1"/>
  <c r="J8" i="1" l="1"/>
  <c r="I8" i="1"/>
  <c r="H2" i="1"/>
  <c r="H7" i="1"/>
  <c r="H14" i="1"/>
  <c r="H5" i="1"/>
  <c r="H12" i="1"/>
  <c r="H6" i="1"/>
  <c r="H9" i="1"/>
  <c r="H4" i="1"/>
  <c r="H11" i="1"/>
  <c r="H13" i="1"/>
  <c r="H10" i="1"/>
  <c r="H3" i="1"/>
  <c r="J6" i="1" l="1"/>
  <c r="I6" i="1"/>
  <c r="J7" i="1"/>
  <c r="I7" i="1"/>
  <c r="J3" i="1"/>
  <c r="I3" i="1"/>
  <c r="J14" i="1"/>
  <c r="I14" i="1"/>
  <c r="J2" i="1"/>
  <c r="I2" i="1"/>
  <c r="J12" i="1"/>
  <c r="I12" i="1"/>
  <c r="J10" i="1"/>
  <c r="I10" i="1"/>
  <c r="J5" i="1"/>
  <c r="I5" i="1"/>
  <c r="J13" i="1"/>
  <c r="I13" i="1"/>
  <c r="J11" i="1"/>
  <c r="I11" i="1"/>
  <c r="J4" i="1"/>
  <c r="I4" i="1"/>
  <c r="J9" i="1"/>
  <c r="I9" i="1"/>
  <c r="I16" i="1" l="1"/>
  <c r="J16" i="1"/>
  <c r="J21" i="1" s="1"/>
  <c r="J22" i="1" l="1"/>
  <c r="J23" i="1" s="1"/>
  <c r="J24" i="1" s="1"/>
  <c r="G22" i="1"/>
  <c r="G23" i="1" s="1"/>
  <c r="G24" i="1" s="1"/>
  <c r="J18" i="1"/>
  <c r="G20" i="1"/>
</calcChain>
</file>

<file path=xl/sharedStrings.xml><?xml version="1.0" encoding="utf-8"?>
<sst xmlns="http://schemas.openxmlformats.org/spreadsheetml/2006/main" count="31" uniqueCount="30">
  <si>
    <t>Age (days)</t>
  </si>
  <si>
    <t>Wing length (cm)</t>
  </si>
  <si>
    <t>Xdev</t>
  </si>
  <si>
    <t>Ydev</t>
  </si>
  <si>
    <t>Xdev^2</t>
  </si>
  <si>
    <t>Ydev^2</t>
  </si>
  <si>
    <t>XY</t>
  </si>
  <si>
    <t>b=</t>
  </si>
  <si>
    <t>a=</t>
  </si>
  <si>
    <t>Yhat</t>
  </si>
  <si>
    <t>d^2</t>
  </si>
  <si>
    <t>r^2=</t>
  </si>
  <si>
    <t>mass (ug)</t>
  </si>
  <si>
    <t>ingest (ug)</t>
  </si>
  <si>
    <t>clutch size</t>
  </si>
  <si>
    <t>head width mm</t>
  </si>
  <si>
    <t>rms=</t>
  </si>
  <si>
    <t>sb=</t>
  </si>
  <si>
    <t>t=</t>
  </si>
  <si>
    <t>df=</t>
  </si>
  <si>
    <t>tcrit(1)=</t>
  </si>
  <si>
    <t>Yhatdev</t>
  </si>
  <si>
    <t>F16-I16=</t>
  </si>
  <si>
    <t>MS unex</t>
  </si>
  <si>
    <t>MS exp</t>
  </si>
  <si>
    <t>F=</t>
  </si>
  <si>
    <t>sqrtF=</t>
  </si>
  <si>
    <t>C mass</t>
  </si>
  <si>
    <t xml:space="preserve">N mass </t>
  </si>
  <si>
    <t>N mass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</si>
</sst>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'Example 17.1'!$A$2:$A$14</c:f>
              <c:numCache>
                <c:formatCode>General</c:formatCod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</c:numCache>
            </c:numRef>
          </c:xVal>
          <c:yVal>
            <c:numRef>
              <c:f>'Example 17.1'!$B$2:$B$14</c:f>
              <c:numCache>
                <c:formatCode>General</c:formatCode>
                <c:ptCount val="13"/>
                <c:pt idx="0">
                  <c:v>1.4</c:v>
                </c:pt>
                <c:pt idx="1">
                  <c:v>1.5</c:v>
                </c:pt>
                <c:pt idx="2">
                  <c:v>2.2000000000000002</c:v>
                </c:pt>
                <c:pt idx="3">
                  <c:v>2.4</c:v>
                </c:pt>
                <c:pt idx="4">
                  <c:v>3.1</c:v>
                </c:pt>
                <c:pt idx="5">
                  <c:v>3.2</c:v>
                </c:pt>
                <c:pt idx="6">
                  <c:v>3.2</c:v>
                </c:pt>
                <c:pt idx="7">
                  <c:v>3.9</c:v>
                </c:pt>
                <c:pt idx="8">
                  <c:v>4.0999999999999996</c:v>
                </c:pt>
                <c:pt idx="9">
                  <c:v>4.7</c:v>
                </c:pt>
                <c:pt idx="10">
                  <c:v>4.5</c:v>
                </c:pt>
                <c:pt idx="11">
                  <c:v>5.2</c:v>
                </c:pt>
                <c:pt idx="12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62-47D6-920F-4F82A4A4CF0D}"/>
            </c:ext>
          </c:extLst>
        </c:ser>
        <c:ser>
          <c:idx val="1"/>
          <c:order val="1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'Example 17.1'!$A$2:$A$14</c:f>
              <c:numCache>
                <c:formatCode>General</c:formatCod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</c:numCache>
            </c:numRef>
          </c:xVal>
          <c:yVal>
            <c:numRef>
              <c:f>'Example 17.1'!$H$2:$H$14</c:f>
              <c:numCache>
                <c:formatCode>General</c:formatCode>
                <c:ptCount val="13"/>
                <c:pt idx="0">
                  <c:v>1.5237815619495012</c:v>
                </c:pt>
                <c:pt idx="1">
                  <c:v>1.794010569583089</c:v>
                </c:pt>
                <c:pt idx="2">
                  <c:v>2.0642395772166768</c:v>
                </c:pt>
                <c:pt idx="3">
                  <c:v>2.3344685848502644</c:v>
                </c:pt>
                <c:pt idx="4">
                  <c:v>2.8749266001174401</c:v>
                </c:pt>
                <c:pt idx="5">
                  <c:v>3.1451556077510276</c:v>
                </c:pt>
                <c:pt idx="6">
                  <c:v>3.4153846153846157</c:v>
                </c:pt>
                <c:pt idx="7">
                  <c:v>3.6856136230182033</c:v>
                </c:pt>
                <c:pt idx="8">
                  <c:v>3.9558426306517909</c:v>
                </c:pt>
                <c:pt idx="9">
                  <c:v>4.4963006459189661</c:v>
                </c:pt>
                <c:pt idx="10">
                  <c:v>4.7665296535525545</c:v>
                </c:pt>
                <c:pt idx="11">
                  <c:v>5.0367586611861421</c:v>
                </c:pt>
                <c:pt idx="12">
                  <c:v>5.3069876688197297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62-47D6-920F-4F82A4A4C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767336"/>
        <c:axId val="217849240"/>
      </c:scatterChart>
      <c:valAx>
        <c:axId val="212767336"/>
        <c:scaling>
          <c:orientation val="minMax"/>
          <c:min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>
                    <a:solidFill>
                      <a:sysClr val="windowText" lastClr="000000"/>
                    </a:solidFill>
                  </a:rPr>
                  <a:t>Age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849240"/>
        <c:crosses val="autoZero"/>
        <c:crossBetween val="midCat"/>
      </c:valAx>
      <c:valAx>
        <c:axId val="217849240"/>
        <c:scaling>
          <c:orientation val="minMax"/>
          <c:min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>
                    <a:solidFill>
                      <a:sysClr val="windowText" lastClr="000000"/>
                    </a:solidFill>
                  </a:rPr>
                  <a:t>Wing length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767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8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84559" cy="63033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D1" workbookViewId="0">
      <selection activeCell="J25" sqref="J25"/>
    </sheetView>
  </sheetViews>
  <sheetFormatPr defaultRowHeight="15" x14ac:dyDescent="0.25"/>
  <cols>
    <col min="1" max="1" width="10.28515625" customWidth="1"/>
    <col min="2" max="2" width="15.8554687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  <c r="I1" t="s">
        <v>10</v>
      </c>
      <c r="J1" t="s">
        <v>21</v>
      </c>
    </row>
    <row r="2" spans="1:10" x14ac:dyDescent="0.25">
      <c r="A2">
        <v>3</v>
      </c>
      <c r="B2">
        <v>1.4</v>
      </c>
      <c r="C2">
        <f>A2-A$16</f>
        <v>-7</v>
      </c>
      <c r="D2">
        <f>B2-B$16</f>
        <v>-2.0153846153846158</v>
      </c>
      <c r="E2">
        <f>C2^2</f>
        <v>49</v>
      </c>
      <c r="F2">
        <f>D2^2</f>
        <v>4.0617751479289961</v>
      </c>
      <c r="G2">
        <f>C2*D2</f>
        <v>14.107692307692311</v>
      </c>
      <c r="H2">
        <f>G$18*A2+G$19</f>
        <v>1.5237815619495012</v>
      </c>
      <c r="I2">
        <f>(B2-H2)^2</f>
        <v>1.5321875078658226E-2</v>
      </c>
      <c r="J2">
        <f>(H2-B$16)^2</f>
        <v>3.5781621117650486</v>
      </c>
    </row>
    <row r="3" spans="1:10" x14ac:dyDescent="0.25">
      <c r="A3">
        <v>4</v>
      </c>
      <c r="B3">
        <v>1.5</v>
      </c>
      <c r="C3">
        <f t="shared" ref="C3:C14" si="0">A3-A$16</f>
        <v>-6</v>
      </c>
      <c r="D3">
        <f t="shared" ref="D3:D14" si="1">B3-B$16</f>
        <v>-1.9153846153846157</v>
      </c>
      <c r="E3">
        <f t="shared" ref="E3:E14" si="2">C3^2</f>
        <v>36</v>
      </c>
      <c r="F3">
        <f t="shared" ref="F3:F14" si="3">D3^2</f>
        <v>3.6686982248520721</v>
      </c>
      <c r="G3">
        <f t="shared" ref="G3:G14" si="4">C3*D3</f>
        <v>11.492307692307694</v>
      </c>
      <c r="H3">
        <f t="shared" ref="H3:H14" si="5">G$18*A3+G$19</f>
        <v>1.794010569583089</v>
      </c>
      <c r="I3">
        <f t="shared" ref="I3:I14" si="6">(B3-H3)^2</f>
        <v>8.6442215026572428E-2</v>
      </c>
      <c r="J3">
        <f t="shared" ref="J3:J14" si="7">(H3-B$16)^2</f>
        <v>2.6288537963988112</v>
      </c>
    </row>
    <row r="4" spans="1:10" x14ac:dyDescent="0.25">
      <c r="A4">
        <v>5</v>
      </c>
      <c r="B4">
        <v>2.2000000000000002</v>
      </c>
      <c r="C4">
        <f t="shared" si="0"/>
        <v>-5</v>
      </c>
      <c r="D4">
        <f t="shared" si="1"/>
        <v>-1.2153846153846155</v>
      </c>
      <c r="E4">
        <f t="shared" si="2"/>
        <v>25</v>
      </c>
      <c r="F4">
        <f t="shared" si="3"/>
        <v>1.4771597633136098</v>
      </c>
      <c r="G4">
        <f t="shared" si="4"/>
        <v>6.0769230769230775</v>
      </c>
      <c r="H4">
        <f t="shared" si="5"/>
        <v>2.0642395772166768</v>
      </c>
      <c r="I4">
        <f t="shared" si="6"/>
        <v>1.8430892394306699E-2</v>
      </c>
      <c r="J4">
        <f t="shared" si="7"/>
        <v>1.8255929141658409</v>
      </c>
    </row>
    <row r="5" spans="1:10" x14ac:dyDescent="0.25">
      <c r="A5">
        <v>6</v>
      </c>
      <c r="B5">
        <v>2.4</v>
      </c>
      <c r="C5">
        <f t="shared" si="0"/>
        <v>-4</v>
      </c>
      <c r="D5">
        <f t="shared" si="1"/>
        <v>-1.0153846153846158</v>
      </c>
      <c r="E5">
        <f t="shared" si="2"/>
        <v>16</v>
      </c>
      <c r="F5">
        <f t="shared" si="3"/>
        <v>1.0310059171597641</v>
      </c>
      <c r="G5">
        <f t="shared" si="4"/>
        <v>4.0615384615384631</v>
      </c>
      <c r="H5">
        <f t="shared" si="5"/>
        <v>2.3344685848502644</v>
      </c>
      <c r="I5">
        <f t="shared" si="6"/>
        <v>4.294366371526981E-3</v>
      </c>
      <c r="J5">
        <f t="shared" si="7"/>
        <v>1.1683794650661385</v>
      </c>
    </row>
    <row r="6" spans="1:10" x14ac:dyDescent="0.25">
      <c r="A6">
        <v>8</v>
      </c>
      <c r="B6">
        <v>3.1</v>
      </c>
      <c r="C6">
        <f t="shared" si="0"/>
        <v>-2</v>
      </c>
      <c r="D6">
        <f t="shared" si="1"/>
        <v>-0.3153846153846156</v>
      </c>
      <c r="E6">
        <f t="shared" si="2"/>
        <v>4</v>
      </c>
      <c r="F6">
        <f t="shared" si="3"/>
        <v>9.9467455621301909E-2</v>
      </c>
      <c r="G6">
        <f t="shared" si="4"/>
        <v>0.63076923076923119</v>
      </c>
      <c r="H6">
        <f t="shared" si="5"/>
        <v>2.8749266001174401</v>
      </c>
      <c r="I6">
        <f t="shared" si="6"/>
        <v>5.0658035334694776E-2</v>
      </c>
      <c r="J6">
        <f t="shared" si="7"/>
        <v>0.29209486626653464</v>
      </c>
    </row>
    <row r="7" spans="1:10" x14ac:dyDescent="0.25">
      <c r="A7">
        <v>9</v>
      </c>
      <c r="B7">
        <v>3.2</v>
      </c>
      <c r="C7">
        <f t="shared" si="0"/>
        <v>-1</v>
      </c>
      <c r="D7">
        <f t="shared" si="1"/>
        <v>-0.21538461538461551</v>
      </c>
      <c r="E7">
        <f t="shared" si="2"/>
        <v>1</v>
      </c>
      <c r="F7">
        <f t="shared" si="3"/>
        <v>4.6390532544378749E-2</v>
      </c>
      <c r="G7">
        <f t="shared" si="4"/>
        <v>0.21538461538461551</v>
      </c>
      <c r="H7">
        <f t="shared" si="5"/>
        <v>3.1451556077510276</v>
      </c>
      <c r="I7">
        <f t="shared" si="6"/>
        <v>3.0079073611591579E-3</v>
      </c>
      <c r="J7">
        <f t="shared" si="7"/>
        <v>7.3023716566633784E-2</v>
      </c>
    </row>
    <row r="8" spans="1:10" x14ac:dyDescent="0.25">
      <c r="A8">
        <v>10</v>
      </c>
      <c r="B8">
        <v>3.2</v>
      </c>
      <c r="C8">
        <f t="shared" si="0"/>
        <v>0</v>
      </c>
      <c r="D8">
        <f t="shared" si="1"/>
        <v>-0.21538461538461551</v>
      </c>
      <c r="E8">
        <f t="shared" si="2"/>
        <v>0</v>
      </c>
      <c r="F8">
        <f t="shared" si="3"/>
        <v>4.6390532544378749E-2</v>
      </c>
      <c r="G8">
        <f t="shared" si="4"/>
        <v>0</v>
      </c>
      <c r="H8">
        <f t="shared" si="5"/>
        <v>3.4153846153846157</v>
      </c>
      <c r="I8">
        <f t="shared" si="6"/>
        <v>4.6390532544378749E-2</v>
      </c>
      <c r="J8">
        <f t="shared" si="7"/>
        <v>0</v>
      </c>
    </row>
    <row r="9" spans="1:10" x14ac:dyDescent="0.25">
      <c r="A9">
        <v>11</v>
      </c>
      <c r="B9">
        <v>3.9</v>
      </c>
      <c r="C9">
        <f t="shared" si="0"/>
        <v>1</v>
      </c>
      <c r="D9">
        <f t="shared" si="1"/>
        <v>0.48461538461538423</v>
      </c>
      <c r="E9">
        <f t="shared" si="2"/>
        <v>1</v>
      </c>
      <c r="F9">
        <f t="shared" si="3"/>
        <v>0.23485207100591679</v>
      </c>
      <c r="G9">
        <f t="shared" si="4"/>
        <v>0.48461538461538423</v>
      </c>
      <c r="H9">
        <f t="shared" si="5"/>
        <v>3.6856136230182033</v>
      </c>
      <c r="I9">
        <f t="shared" si="6"/>
        <v>4.5961518635381018E-2</v>
      </c>
      <c r="J9">
        <f t="shared" si="7"/>
        <v>7.3023716566633548E-2</v>
      </c>
    </row>
    <row r="10" spans="1:10" x14ac:dyDescent="0.25">
      <c r="A10">
        <v>12</v>
      </c>
      <c r="B10">
        <v>4.0999999999999996</v>
      </c>
      <c r="C10">
        <f t="shared" si="0"/>
        <v>2</v>
      </c>
      <c r="D10">
        <f t="shared" si="1"/>
        <v>0.68461538461538396</v>
      </c>
      <c r="E10">
        <f t="shared" si="2"/>
        <v>4</v>
      </c>
      <c r="F10">
        <f t="shared" si="3"/>
        <v>0.46869822485207013</v>
      </c>
      <c r="G10">
        <f t="shared" si="4"/>
        <v>1.3692307692307679</v>
      </c>
      <c r="H10">
        <f t="shared" si="5"/>
        <v>3.9558426306517909</v>
      </c>
      <c r="I10">
        <f t="shared" si="6"/>
        <v>2.0781347137395881E-2</v>
      </c>
      <c r="J10">
        <f t="shared" si="7"/>
        <v>0.29209486626653419</v>
      </c>
    </row>
    <row r="11" spans="1:10" x14ac:dyDescent="0.25">
      <c r="A11">
        <v>14</v>
      </c>
      <c r="B11">
        <v>4.7</v>
      </c>
      <c r="C11">
        <f t="shared" si="0"/>
        <v>4</v>
      </c>
      <c r="D11">
        <f t="shared" si="1"/>
        <v>1.2846153846153845</v>
      </c>
      <c r="E11">
        <f t="shared" si="2"/>
        <v>16</v>
      </c>
      <c r="F11">
        <f t="shared" si="3"/>
        <v>1.6502366863905322</v>
      </c>
      <c r="G11">
        <f t="shared" si="4"/>
        <v>5.138461538461538</v>
      </c>
      <c r="H11">
        <f t="shared" si="5"/>
        <v>4.4963006459189661</v>
      </c>
      <c r="I11">
        <f t="shared" si="6"/>
        <v>4.1493426853030514E-2</v>
      </c>
      <c r="J11">
        <f t="shared" si="7"/>
        <v>1.1683794650661368</v>
      </c>
    </row>
    <row r="12" spans="1:10" x14ac:dyDescent="0.25">
      <c r="A12">
        <v>15</v>
      </c>
      <c r="B12">
        <v>4.5</v>
      </c>
      <c r="C12">
        <f t="shared" si="0"/>
        <v>5</v>
      </c>
      <c r="D12">
        <f t="shared" si="1"/>
        <v>1.0846153846153843</v>
      </c>
      <c r="E12">
        <f t="shared" si="2"/>
        <v>25</v>
      </c>
      <c r="F12">
        <f t="shared" si="3"/>
        <v>1.176390532544378</v>
      </c>
      <c r="G12">
        <f t="shared" si="4"/>
        <v>5.4230769230769216</v>
      </c>
      <c r="H12">
        <f t="shared" si="5"/>
        <v>4.7665296535525545</v>
      </c>
      <c r="I12">
        <f t="shared" si="6"/>
        <v>7.1038056222844745E-2</v>
      </c>
      <c r="J12">
        <f t="shared" si="7"/>
        <v>1.8255929141658409</v>
      </c>
    </row>
    <row r="13" spans="1:10" x14ac:dyDescent="0.25">
      <c r="A13">
        <v>16</v>
      </c>
      <c r="B13">
        <v>5.2</v>
      </c>
      <c r="C13">
        <f t="shared" si="0"/>
        <v>6</v>
      </c>
      <c r="D13">
        <f t="shared" si="1"/>
        <v>1.7846153846153845</v>
      </c>
      <c r="E13">
        <f t="shared" si="2"/>
        <v>36</v>
      </c>
      <c r="F13">
        <f t="shared" si="3"/>
        <v>3.1848520710059169</v>
      </c>
      <c r="G13">
        <f t="shared" si="4"/>
        <v>10.707692307692307</v>
      </c>
      <c r="H13">
        <f t="shared" si="5"/>
        <v>5.0367586611861421</v>
      </c>
      <c r="I13">
        <f t="shared" si="6"/>
        <v>2.6647734697740798E-2</v>
      </c>
      <c r="J13">
        <f t="shared" si="7"/>
        <v>2.6288537963988103</v>
      </c>
    </row>
    <row r="14" spans="1:10" x14ac:dyDescent="0.25">
      <c r="A14">
        <v>17</v>
      </c>
      <c r="B14">
        <v>5</v>
      </c>
      <c r="C14">
        <f t="shared" si="0"/>
        <v>7</v>
      </c>
      <c r="D14">
        <f t="shared" si="1"/>
        <v>1.5846153846153843</v>
      </c>
      <c r="E14">
        <f t="shared" si="2"/>
        <v>49</v>
      </c>
      <c r="F14">
        <f t="shared" si="3"/>
        <v>2.5110059171597623</v>
      </c>
      <c r="G14">
        <f t="shared" si="4"/>
        <v>11.09230769230769</v>
      </c>
      <c r="H14">
        <f t="shared" si="5"/>
        <v>5.3069876688197297</v>
      </c>
      <c r="I14">
        <f t="shared" si="6"/>
        <v>9.424142880737206E-2</v>
      </c>
      <c r="J14">
        <f t="shared" si="7"/>
        <v>3.5781621117650468</v>
      </c>
    </row>
    <row r="16" spans="1:10" x14ac:dyDescent="0.25">
      <c r="A16">
        <f>AVERAGE(A2:A14)</f>
        <v>10</v>
      </c>
      <c r="B16">
        <f>AVERAGE(B2:B14)</f>
        <v>3.4153846153846157</v>
      </c>
      <c r="E16">
        <f>SUM(E2:E14)</f>
        <v>262</v>
      </c>
      <c r="F16">
        <f t="shared" ref="F16:J16" si="8">SUM(F2:F14)</f>
        <v>19.656923076923078</v>
      </c>
      <c r="G16">
        <f t="shared" si="8"/>
        <v>70.8</v>
      </c>
      <c r="I16">
        <f t="shared" si="8"/>
        <v>0.52470933646506202</v>
      </c>
      <c r="J16">
        <f t="shared" si="8"/>
        <v>19.13221374045801</v>
      </c>
    </row>
    <row r="18" spans="6:10" x14ac:dyDescent="0.25">
      <c r="F18" t="s">
        <v>7</v>
      </c>
      <c r="G18">
        <f>G16/E16</f>
        <v>0.27022900763358776</v>
      </c>
      <c r="I18" t="s">
        <v>22</v>
      </c>
      <c r="J18">
        <f>F16-I16</f>
        <v>19.132213740458017</v>
      </c>
    </row>
    <row r="19" spans="6:10" x14ac:dyDescent="0.25">
      <c r="F19" t="s">
        <v>8</v>
      </c>
      <c r="G19">
        <f>B16-G18*A16</f>
        <v>0.71309453904873799</v>
      </c>
    </row>
    <row r="20" spans="6:10" x14ac:dyDescent="0.25">
      <c r="F20" t="s">
        <v>11</v>
      </c>
      <c r="G20">
        <f>(F16-I16)/F16</f>
        <v>0.97330663937526096</v>
      </c>
    </row>
    <row r="21" spans="6:10" x14ac:dyDescent="0.25">
      <c r="I21" t="s">
        <v>24</v>
      </c>
      <c r="J21">
        <f>J16</f>
        <v>19.13221374045801</v>
      </c>
    </row>
    <row r="22" spans="6:10" x14ac:dyDescent="0.25">
      <c r="F22" t="s">
        <v>16</v>
      </c>
      <c r="G22">
        <f>I16/(COUNT(A2:A14)-2)</f>
        <v>4.7700848769551094E-2</v>
      </c>
      <c r="I22" t="s">
        <v>23</v>
      </c>
      <c r="J22">
        <f>I16/G25</f>
        <v>4.7700848769551094E-2</v>
      </c>
    </row>
    <row r="23" spans="6:10" x14ac:dyDescent="0.25">
      <c r="F23" t="s">
        <v>17</v>
      </c>
      <c r="G23">
        <f>SQRT(G22/E16)</f>
        <v>1.3493120776185521E-2</v>
      </c>
      <c r="I23" t="s">
        <v>25</v>
      </c>
      <c r="J23">
        <f>J21/J22</f>
        <v>401.08749076747426</v>
      </c>
    </row>
    <row r="24" spans="6:10" x14ac:dyDescent="0.25">
      <c r="F24" t="s">
        <v>18</v>
      </c>
      <c r="G24">
        <f>G18/G23</f>
        <v>20.027168815573365</v>
      </c>
      <c r="I24" t="s">
        <v>26</v>
      </c>
      <c r="J24">
        <f>SQRT(J23)</f>
        <v>20.027168815573365</v>
      </c>
    </row>
    <row r="25" spans="6:10" x14ac:dyDescent="0.25">
      <c r="F25" t="s">
        <v>19</v>
      </c>
      <c r="G25">
        <f>COUNT(A2:A14)-2</f>
        <v>11</v>
      </c>
    </row>
    <row r="26" spans="6:10" x14ac:dyDescent="0.25">
      <c r="F26" t="s">
        <v>20</v>
      </c>
      <c r="G26">
        <v>1.796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A2" sqref="A2:B36"/>
    </sheetView>
  </sheetViews>
  <sheetFormatPr defaultRowHeight="15" x14ac:dyDescent="0.25"/>
  <cols>
    <col min="2" max="2" width="9.85546875" customWidth="1"/>
  </cols>
  <sheetData>
    <row r="1" spans="1:2" x14ac:dyDescent="0.25">
      <c r="A1" t="s">
        <v>12</v>
      </c>
      <c r="B1" t="s">
        <v>13</v>
      </c>
    </row>
    <row r="2" spans="1:2" x14ac:dyDescent="0.25">
      <c r="A2">
        <v>5.61108815483749</v>
      </c>
      <c r="B2">
        <v>2.26485238261521</v>
      </c>
    </row>
    <row r="3" spans="1:2" x14ac:dyDescent="0.25">
      <c r="A3">
        <v>5.9908097591251099</v>
      </c>
      <c r="B3">
        <v>2.0159404494799702</v>
      </c>
    </row>
    <row r="4" spans="1:2" x14ac:dyDescent="0.25">
      <c r="A4">
        <v>3.47744077071548</v>
      </c>
      <c r="B4">
        <v>2.79341713013127</v>
      </c>
    </row>
    <row r="5" spans="1:2" x14ac:dyDescent="0.25">
      <c r="A5">
        <v>6.1388515140861299</v>
      </c>
      <c r="B5">
        <v>2.0861807561479502</v>
      </c>
    </row>
    <row r="6" spans="1:2" x14ac:dyDescent="0.25">
      <c r="A6">
        <v>6.8369822464883301</v>
      </c>
      <c r="B6">
        <v>1.60745441718027</v>
      </c>
    </row>
    <row r="7" spans="1:2" x14ac:dyDescent="0.25">
      <c r="A7">
        <v>4.9336769878864297</v>
      </c>
      <c r="B7">
        <v>2.1811545366421301</v>
      </c>
    </row>
    <row r="8" spans="1:2" x14ac:dyDescent="0.25">
      <c r="A8">
        <v>7.0849568545818302</v>
      </c>
      <c r="B8">
        <v>1.9259186677634701</v>
      </c>
    </row>
    <row r="9" spans="1:2" x14ac:dyDescent="0.25">
      <c r="A9">
        <v>2.0366730224341199</v>
      </c>
      <c r="B9">
        <v>3.18688804442063</v>
      </c>
    </row>
    <row r="10" spans="1:2" x14ac:dyDescent="0.25">
      <c r="A10">
        <v>7.1809750329703101</v>
      </c>
      <c r="B10">
        <v>1.6977342179045101</v>
      </c>
    </row>
    <row r="11" spans="1:2" x14ac:dyDescent="0.25">
      <c r="A11">
        <v>6.6138248462230003</v>
      </c>
      <c r="B11">
        <v>1.84949692375958</v>
      </c>
    </row>
    <row r="12" spans="1:2" x14ac:dyDescent="0.25">
      <c r="A12">
        <v>2.2529880814254302</v>
      </c>
      <c r="B12">
        <v>2.9325559460558002</v>
      </c>
    </row>
    <row r="13" spans="1:2" x14ac:dyDescent="0.25">
      <c r="A13">
        <v>5.3092051055282399</v>
      </c>
      <c r="B13">
        <v>2.20748933982104</v>
      </c>
    </row>
    <row r="14" spans="1:2" x14ac:dyDescent="0.25">
      <c r="A14">
        <v>6.1972866300493497</v>
      </c>
      <c r="B14">
        <v>1.8580418319441401</v>
      </c>
    </row>
    <row r="15" spans="1:2" x14ac:dyDescent="0.25">
      <c r="A15">
        <v>7.8546653892844898</v>
      </c>
      <c r="B15">
        <v>1.44488332662731</v>
      </c>
    </row>
    <row r="16" spans="1:2" x14ac:dyDescent="0.25">
      <c r="A16">
        <v>2.3048062287271001</v>
      </c>
      <c r="B16">
        <v>2.8647661211900401</v>
      </c>
    </row>
    <row r="17" spans="1:2" x14ac:dyDescent="0.25">
      <c r="A17">
        <v>3.5101152081042502</v>
      </c>
      <c r="B17">
        <v>2.6814128794707401</v>
      </c>
    </row>
    <row r="18" spans="1:2" x14ac:dyDescent="0.25">
      <c r="A18">
        <v>8.7527783326804602</v>
      </c>
      <c r="B18">
        <v>1.3315932848490799</v>
      </c>
    </row>
    <row r="19" spans="1:2" x14ac:dyDescent="0.25">
      <c r="A19">
        <v>3.8281607702374498</v>
      </c>
      <c r="B19">
        <v>2.3878958684392302</v>
      </c>
    </row>
    <row r="20" spans="1:2" x14ac:dyDescent="0.25">
      <c r="A20">
        <v>4.8164379522204399</v>
      </c>
      <c r="B20">
        <v>2.4771208045072899</v>
      </c>
    </row>
    <row r="21" spans="1:2" x14ac:dyDescent="0.25">
      <c r="A21">
        <v>6.5135517232120002</v>
      </c>
      <c r="B21">
        <v>2.0464498664252502</v>
      </c>
    </row>
    <row r="22" spans="1:2" x14ac:dyDescent="0.25">
      <c r="A22">
        <v>8.5350159462541306</v>
      </c>
      <c r="B22">
        <v>1.4078746391460299</v>
      </c>
    </row>
    <row r="23" spans="1:2" x14ac:dyDescent="0.25">
      <c r="A23">
        <v>4.9439297877252102</v>
      </c>
      <c r="B23">
        <v>2.4429330877959701</v>
      </c>
    </row>
    <row r="24" spans="1:2" x14ac:dyDescent="0.25">
      <c r="A24">
        <v>8.4277043100446498</v>
      </c>
      <c r="B24">
        <v>1.23219749862328</v>
      </c>
    </row>
    <row r="25" spans="1:2" x14ac:dyDescent="0.25">
      <c r="A25">
        <v>3.0555355921387699</v>
      </c>
      <c r="B25">
        <v>2.6691624016500999</v>
      </c>
    </row>
    <row r="26" spans="1:2" x14ac:dyDescent="0.25">
      <c r="A26">
        <v>2.25276611559093</v>
      </c>
      <c r="B26">
        <v>2.8997008137404898</v>
      </c>
    </row>
    <row r="27" spans="1:2" x14ac:dyDescent="0.25">
      <c r="A27">
        <v>8.3008935656398499</v>
      </c>
      <c r="B27">
        <v>1.3413637771271201</v>
      </c>
    </row>
    <row r="28" spans="1:2" x14ac:dyDescent="0.25">
      <c r="A28">
        <v>4.60254373215139</v>
      </c>
      <c r="B28">
        <v>2.2551673386246001</v>
      </c>
    </row>
    <row r="29" spans="1:2" x14ac:dyDescent="0.25">
      <c r="A29">
        <v>4.7035923209041401</v>
      </c>
      <c r="B29">
        <v>2.1382249827496702</v>
      </c>
    </row>
    <row r="30" spans="1:2" x14ac:dyDescent="0.25">
      <c r="A30">
        <v>8.3187435790896398</v>
      </c>
      <c r="B30">
        <v>1.35209319256246</v>
      </c>
    </row>
    <row r="31" spans="1:2" x14ac:dyDescent="0.25">
      <c r="A31">
        <v>6.8650530241429797</v>
      </c>
      <c r="B31">
        <v>1.9243417221121499</v>
      </c>
    </row>
    <row r="32" spans="1:2" x14ac:dyDescent="0.25">
      <c r="A32">
        <v>5.1990765631198901</v>
      </c>
      <c r="B32">
        <v>2.2613398353569201</v>
      </c>
    </row>
    <row r="33" spans="1:2" x14ac:dyDescent="0.25">
      <c r="A33">
        <v>3.0431024003773901</v>
      </c>
      <c r="B33">
        <v>2.60324940783903</v>
      </c>
    </row>
    <row r="34" spans="1:2" x14ac:dyDescent="0.25">
      <c r="A34">
        <v>5.3481835611164597</v>
      </c>
      <c r="B34">
        <v>2.0397277604788502</v>
      </c>
    </row>
    <row r="35" spans="1:2" x14ac:dyDescent="0.25">
      <c r="A35">
        <v>5.1618310771882498</v>
      </c>
      <c r="B35">
        <v>2.36488027013838</v>
      </c>
    </row>
    <row r="36" spans="1:2" x14ac:dyDescent="0.25">
      <c r="A36">
        <v>7.92945720255375</v>
      </c>
      <c r="B36">
        <v>1.38200161103159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>
      <selection activeCell="A2" sqref="A2:B50"/>
    </sheetView>
  </sheetViews>
  <sheetFormatPr defaultRowHeight="15" x14ac:dyDescent="0.25"/>
  <cols>
    <col min="1" max="1" width="10" customWidth="1"/>
    <col min="2" max="2" width="14.7109375" customWidth="1"/>
  </cols>
  <sheetData>
    <row r="1" spans="1:2" x14ac:dyDescent="0.25">
      <c r="A1" t="s">
        <v>14</v>
      </c>
      <c r="B1" t="s">
        <v>15</v>
      </c>
    </row>
    <row r="2" spans="1:2" x14ac:dyDescent="0.25">
      <c r="A2">
        <v>1</v>
      </c>
      <c r="B2">
        <v>4.2898052105680096</v>
      </c>
    </row>
    <row r="3" spans="1:2" x14ac:dyDescent="0.25">
      <c r="A3">
        <v>2</v>
      </c>
      <c r="B3">
        <v>4.6477875408716498</v>
      </c>
    </row>
    <row r="4" spans="1:2" x14ac:dyDescent="0.25">
      <c r="A4">
        <v>4</v>
      </c>
      <c r="B4">
        <v>4.9433189022354798</v>
      </c>
    </row>
    <row r="5" spans="1:2" x14ac:dyDescent="0.25">
      <c r="A5">
        <v>4</v>
      </c>
      <c r="B5">
        <v>5.1481587814167096</v>
      </c>
    </row>
    <row r="6" spans="1:2" x14ac:dyDescent="0.25">
      <c r="A6">
        <v>2</v>
      </c>
      <c r="B6">
        <v>4.78886077636853</v>
      </c>
    </row>
    <row r="7" spans="1:2" x14ac:dyDescent="0.25">
      <c r="A7">
        <v>3</v>
      </c>
      <c r="B7">
        <v>4.8834202369674999</v>
      </c>
    </row>
    <row r="8" spans="1:2" x14ac:dyDescent="0.25">
      <c r="A8">
        <v>4</v>
      </c>
      <c r="B8">
        <v>4.9585812452249201</v>
      </c>
    </row>
    <row r="9" spans="1:2" x14ac:dyDescent="0.25">
      <c r="A9">
        <v>1</v>
      </c>
      <c r="B9">
        <v>4.2338567589409699</v>
      </c>
    </row>
    <row r="10" spans="1:2" x14ac:dyDescent="0.25">
      <c r="A10">
        <v>4</v>
      </c>
      <c r="B10">
        <v>4.9262248320505</v>
      </c>
    </row>
    <row r="11" spans="1:2" x14ac:dyDescent="0.25">
      <c r="A11">
        <v>4</v>
      </c>
      <c r="B11">
        <v>4.8241953595541398</v>
      </c>
    </row>
    <row r="12" spans="1:2" x14ac:dyDescent="0.25">
      <c r="A12">
        <v>2</v>
      </c>
      <c r="B12">
        <v>4.6504140977747701</v>
      </c>
    </row>
    <row r="13" spans="1:2" x14ac:dyDescent="0.25">
      <c r="A13">
        <v>4</v>
      </c>
      <c r="B13">
        <v>4.9076386095024596</v>
      </c>
    </row>
    <row r="14" spans="1:2" x14ac:dyDescent="0.25">
      <c r="A14">
        <v>3</v>
      </c>
      <c r="B14">
        <v>4.6874305521138</v>
      </c>
    </row>
    <row r="15" spans="1:2" x14ac:dyDescent="0.25">
      <c r="A15">
        <v>2</v>
      </c>
      <c r="B15">
        <v>4.7072309986688197</v>
      </c>
    </row>
    <row r="16" spans="1:2" x14ac:dyDescent="0.25">
      <c r="A16">
        <v>3</v>
      </c>
      <c r="B16">
        <v>4.9026475995779002</v>
      </c>
    </row>
    <row r="17" spans="1:2" x14ac:dyDescent="0.25">
      <c r="A17">
        <v>4</v>
      </c>
      <c r="B17">
        <v>5.1473854410462101</v>
      </c>
    </row>
    <row r="18" spans="1:2" x14ac:dyDescent="0.25">
      <c r="A18">
        <v>4</v>
      </c>
      <c r="B18">
        <v>5.0165283448994202</v>
      </c>
    </row>
    <row r="19" spans="1:2" x14ac:dyDescent="0.25">
      <c r="A19">
        <v>2</v>
      </c>
      <c r="B19">
        <v>4.57196638919413</v>
      </c>
    </row>
    <row r="20" spans="1:2" x14ac:dyDescent="0.25">
      <c r="A20">
        <v>4</v>
      </c>
      <c r="B20">
        <v>5.0916093580424802</v>
      </c>
    </row>
    <row r="21" spans="1:2" x14ac:dyDescent="0.25">
      <c r="A21">
        <v>3</v>
      </c>
      <c r="B21">
        <v>4.6567328770645</v>
      </c>
    </row>
    <row r="22" spans="1:2" x14ac:dyDescent="0.25">
      <c r="A22">
        <v>1</v>
      </c>
      <c r="B22">
        <v>4.4158921441063299</v>
      </c>
    </row>
    <row r="23" spans="1:2" x14ac:dyDescent="0.25">
      <c r="A23">
        <v>2</v>
      </c>
      <c r="B23">
        <v>4.7548173096030997</v>
      </c>
    </row>
    <row r="24" spans="1:2" x14ac:dyDescent="0.25">
      <c r="A24">
        <v>3</v>
      </c>
      <c r="B24">
        <v>4.82342167096213</v>
      </c>
    </row>
    <row r="25" spans="1:2" x14ac:dyDescent="0.25">
      <c r="A25">
        <v>3</v>
      </c>
      <c r="B25">
        <v>4.92508253501728</v>
      </c>
    </row>
    <row r="26" spans="1:2" x14ac:dyDescent="0.25">
      <c r="A26">
        <v>2</v>
      </c>
      <c r="B26">
        <v>4.7058647570200298</v>
      </c>
    </row>
    <row r="27" spans="1:2" x14ac:dyDescent="0.25">
      <c r="A27">
        <v>1</v>
      </c>
      <c r="B27">
        <v>4.5759787269867997</v>
      </c>
    </row>
    <row r="28" spans="1:2" x14ac:dyDescent="0.25">
      <c r="A28">
        <v>3</v>
      </c>
      <c r="B28">
        <v>4.6447713207453498</v>
      </c>
    </row>
    <row r="29" spans="1:2" x14ac:dyDescent="0.25">
      <c r="A29">
        <v>3</v>
      </c>
      <c r="B29">
        <v>4.93177663488314</v>
      </c>
    </row>
    <row r="30" spans="1:2" x14ac:dyDescent="0.25">
      <c r="A30">
        <v>1</v>
      </c>
      <c r="B30">
        <v>4.4490879452787304</v>
      </c>
    </row>
    <row r="31" spans="1:2" x14ac:dyDescent="0.25">
      <c r="A31">
        <v>2</v>
      </c>
      <c r="B31">
        <v>4.7658546870574403</v>
      </c>
    </row>
    <row r="32" spans="1:2" x14ac:dyDescent="0.25">
      <c r="A32">
        <v>4</v>
      </c>
      <c r="B32">
        <v>4.8447278181090896</v>
      </c>
    </row>
    <row r="33" spans="1:2" x14ac:dyDescent="0.25">
      <c r="A33">
        <v>1</v>
      </c>
      <c r="B33">
        <v>4.4022713250480603</v>
      </c>
    </row>
    <row r="34" spans="1:2" x14ac:dyDescent="0.25">
      <c r="A34">
        <v>2</v>
      </c>
      <c r="B34">
        <v>4.5331812036223704</v>
      </c>
    </row>
    <row r="35" spans="1:2" x14ac:dyDescent="0.25">
      <c r="A35">
        <v>4</v>
      </c>
      <c r="B35">
        <v>5.1514544476755004</v>
      </c>
    </row>
    <row r="36" spans="1:2" x14ac:dyDescent="0.25">
      <c r="A36">
        <v>3</v>
      </c>
      <c r="B36">
        <v>4.9884150767698898</v>
      </c>
    </row>
    <row r="37" spans="1:2" x14ac:dyDescent="0.25">
      <c r="A37">
        <v>3</v>
      </c>
      <c r="B37">
        <v>4.8063291378319297</v>
      </c>
    </row>
    <row r="38" spans="1:2" x14ac:dyDescent="0.25">
      <c r="A38">
        <v>1</v>
      </c>
      <c r="B38">
        <v>4.4345407909713703</v>
      </c>
    </row>
    <row r="39" spans="1:2" x14ac:dyDescent="0.25">
      <c r="A39">
        <v>2</v>
      </c>
      <c r="B39">
        <v>4.78921573888511</v>
      </c>
    </row>
    <row r="40" spans="1:2" x14ac:dyDescent="0.25">
      <c r="A40">
        <v>3</v>
      </c>
      <c r="B40">
        <v>4.7427506949752596</v>
      </c>
    </row>
    <row r="41" spans="1:2" x14ac:dyDescent="0.25">
      <c r="A41">
        <v>1</v>
      </c>
      <c r="B41">
        <v>4.3305202296934997</v>
      </c>
    </row>
    <row r="42" spans="1:2" x14ac:dyDescent="0.25">
      <c r="A42">
        <v>2</v>
      </c>
      <c r="B42">
        <v>4.7188565589487599</v>
      </c>
    </row>
    <row r="43" spans="1:2" x14ac:dyDescent="0.25">
      <c r="A43">
        <v>2</v>
      </c>
      <c r="B43">
        <v>4.6601755908690397</v>
      </c>
    </row>
    <row r="44" spans="1:2" x14ac:dyDescent="0.25">
      <c r="A44">
        <v>1</v>
      </c>
      <c r="B44">
        <v>4.5430151426233403</v>
      </c>
    </row>
    <row r="45" spans="1:2" x14ac:dyDescent="0.25">
      <c r="A45">
        <v>4</v>
      </c>
      <c r="B45">
        <v>5.1801030348986403</v>
      </c>
    </row>
    <row r="46" spans="1:2" x14ac:dyDescent="0.25">
      <c r="A46">
        <v>4</v>
      </c>
      <c r="B46">
        <v>4.9313263392075903</v>
      </c>
    </row>
    <row r="47" spans="1:2" x14ac:dyDescent="0.25">
      <c r="A47">
        <v>3</v>
      </c>
      <c r="B47">
        <v>4.8764670652337401</v>
      </c>
    </row>
    <row r="48" spans="1:2" x14ac:dyDescent="0.25">
      <c r="A48">
        <v>3</v>
      </c>
      <c r="B48">
        <v>4.7937467025592904</v>
      </c>
    </row>
    <row r="49" spans="1:2" x14ac:dyDescent="0.25">
      <c r="A49">
        <v>1</v>
      </c>
      <c r="B49">
        <v>4.4963368883356498</v>
      </c>
    </row>
    <row r="50" spans="1:2" x14ac:dyDescent="0.25">
      <c r="A50">
        <v>2</v>
      </c>
      <c r="B50">
        <v>4.6024433503858804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A2" sqref="A2:B28"/>
    </sheetView>
  </sheetViews>
  <sheetFormatPr defaultRowHeight="15" x14ac:dyDescent="0.25"/>
  <cols>
    <col min="1" max="1" width="13" customWidth="1"/>
    <col min="2" max="2" width="13.28515625" customWidth="1"/>
  </cols>
  <sheetData>
    <row r="1" spans="1:2" x14ac:dyDescent="0.25">
      <c r="A1" t="s">
        <v>27</v>
      </c>
      <c r="B1" t="s">
        <v>29</v>
      </c>
    </row>
    <row r="2" spans="1:2" x14ac:dyDescent="0.25">
      <c r="A2">
        <v>-6.0955210495740202</v>
      </c>
      <c r="B2">
        <v>20.404379469715099</v>
      </c>
    </row>
    <row r="3" spans="1:2" x14ac:dyDescent="0.25">
      <c r="A3">
        <v>-6.6272950777783999</v>
      </c>
      <c r="B3">
        <v>16.4734891803935</v>
      </c>
    </row>
    <row r="4" spans="1:2" x14ac:dyDescent="0.25">
      <c r="A4">
        <v>-18.598184599541099</v>
      </c>
      <c r="B4">
        <v>13.2024328421801</v>
      </c>
    </row>
    <row r="5" spans="1:2" x14ac:dyDescent="0.25">
      <c r="A5">
        <v>-24.402861944399799</v>
      </c>
      <c r="B5">
        <v>10.679390112869401</v>
      </c>
    </row>
    <row r="6" spans="1:2" x14ac:dyDescent="0.25">
      <c r="A6">
        <v>-9.9040143238380605</v>
      </c>
      <c r="B6">
        <v>18.208374303020499</v>
      </c>
    </row>
    <row r="7" spans="1:2" x14ac:dyDescent="0.25">
      <c r="A7">
        <v>-24.847260019741999</v>
      </c>
      <c r="B7">
        <v>9.5468402402475494</v>
      </c>
    </row>
    <row r="8" spans="1:2" x14ac:dyDescent="0.25">
      <c r="A8">
        <v>-17.695606546476501</v>
      </c>
      <c r="B8">
        <v>11.2699003458023</v>
      </c>
    </row>
    <row r="9" spans="1:2" x14ac:dyDescent="0.25">
      <c r="A9">
        <v>-19.838681654073302</v>
      </c>
      <c r="B9">
        <v>10.597005356662001</v>
      </c>
    </row>
    <row r="10" spans="1:2" x14ac:dyDescent="0.25">
      <c r="A10">
        <v>-12.706755069084499</v>
      </c>
      <c r="B10">
        <v>15.6243385657668</v>
      </c>
    </row>
    <row r="11" spans="1:2" x14ac:dyDescent="0.25">
      <c r="A11">
        <v>-16.1744251055643</v>
      </c>
      <c r="B11">
        <v>15.621759811788801</v>
      </c>
    </row>
    <row r="12" spans="1:2" x14ac:dyDescent="0.25">
      <c r="A12">
        <v>-17.747642830945601</v>
      </c>
      <c r="B12">
        <v>13.0598254760727</v>
      </c>
    </row>
    <row r="13" spans="1:2" x14ac:dyDescent="0.25">
      <c r="A13">
        <v>-16.1557136103511</v>
      </c>
      <c r="B13">
        <v>14.094388649426399</v>
      </c>
    </row>
    <row r="14" spans="1:2" x14ac:dyDescent="0.25">
      <c r="A14">
        <v>-11.151579460129099</v>
      </c>
      <c r="B14">
        <v>14.375929068773999</v>
      </c>
    </row>
    <row r="15" spans="1:2" x14ac:dyDescent="0.25">
      <c r="A15">
        <v>-10.3281802404672</v>
      </c>
      <c r="B15">
        <v>18.020222535729399</v>
      </c>
    </row>
    <row r="16" spans="1:2" x14ac:dyDescent="0.25">
      <c r="A16">
        <v>-16.925196046941</v>
      </c>
      <c r="B16">
        <v>13.9674899024889</v>
      </c>
    </row>
    <row r="17" spans="1:2" x14ac:dyDescent="0.25">
      <c r="A17">
        <v>-11.183400829322601</v>
      </c>
      <c r="B17">
        <v>15.881445756368301</v>
      </c>
    </row>
    <row r="18" spans="1:2" x14ac:dyDescent="0.25">
      <c r="A18">
        <v>-15.8964085578918</v>
      </c>
      <c r="B18">
        <v>14.0331966746598</v>
      </c>
    </row>
    <row r="19" spans="1:2" x14ac:dyDescent="0.25">
      <c r="A19">
        <v>-13.3971911435947</v>
      </c>
      <c r="B19">
        <v>14.1269852772355</v>
      </c>
    </row>
    <row r="20" spans="1:2" x14ac:dyDescent="0.25">
      <c r="A20">
        <v>-17.632306185550998</v>
      </c>
      <c r="B20">
        <v>13.470024077408</v>
      </c>
    </row>
    <row r="21" spans="1:2" x14ac:dyDescent="0.25">
      <c r="A21">
        <v>-12.9128731228411</v>
      </c>
      <c r="B21">
        <v>16.325209436379399</v>
      </c>
    </row>
    <row r="22" spans="1:2" x14ac:dyDescent="0.25">
      <c r="A22">
        <v>-18.094680313952299</v>
      </c>
      <c r="B22">
        <v>12.670187975279999</v>
      </c>
    </row>
    <row r="23" spans="1:2" x14ac:dyDescent="0.25">
      <c r="A23">
        <v>-16.6799793019891</v>
      </c>
      <c r="B23">
        <v>11.583678921312099</v>
      </c>
    </row>
    <row r="24" spans="1:2" x14ac:dyDescent="0.25">
      <c r="A24">
        <v>-10.0180573994294</v>
      </c>
      <c r="B24">
        <v>16.1324709743261</v>
      </c>
    </row>
    <row r="25" spans="1:2" x14ac:dyDescent="0.25">
      <c r="A25">
        <v>-23.657913045026401</v>
      </c>
      <c r="B25">
        <v>8.7867388270795299</v>
      </c>
    </row>
    <row r="26" spans="1:2" x14ac:dyDescent="0.25">
      <c r="A26">
        <v>-8.4756339294835907</v>
      </c>
      <c r="B26">
        <v>16.931582276523098</v>
      </c>
    </row>
    <row r="27" spans="1:2" x14ac:dyDescent="0.25">
      <c r="A27">
        <v>-13.940653475001501</v>
      </c>
      <c r="B27">
        <v>15.177831862494299</v>
      </c>
    </row>
    <row r="28" spans="1:2" x14ac:dyDescent="0.25">
      <c r="A28">
        <v>-9.1205765772610903</v>
      </c>
      <c r="B28">
        <v>16.489818820916099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>
      <selection activeCell="A2" sqref="A2"/>
    </sheetView>
  </sheetViews>
  <sheetFormatPr defaultRowHeight="15" x14ac:dyDescent="0.25"/>
  <cols>
    <col min="1" max="2" width="13.28515625" customWidth="1"/>
  </cols>
  <sheetData>
    <row r="1" spans="1:2" x14ac:dyDescent="0.25">
      <c r="A1" t="s">
        <v>27</v>
      </c>
      <c r="B1" t="s">
        <v>28</v>
      </c>
    </row>
    <row r="2" spans="1:2" x14ac:dyDescent="0.25">
      <c r="A2">
        <v>-15.1045629614964</v>
      </c>
      <c r="B2">
        <v>8.9461525152903008</v>
      </c>
    </row>
    <row r="3" spans="1:2" x14ac:dyDescent="0.25">
      <c r="A3">
        <v>-11.466898210346701</v>
      </c>
      <c r="B3">
        <v>8.55651696305722</v>
      </c>
    </row>
    <row r="4" spans="1:2" x14ac:dyDescent="0.25">
      <c r="A4">
        <v>-20.013509108685</v>
      </c>
      <c r="B4">
        <v>7.6767404109705204</v>
      </c>
    </row>
    <row r="5" spans="1:2" x14ac:dyDescent="0.25">
      <c r="A5">
        <v>-22.238549785688502</v>
      </c>
      <c r="B5">
        <v>8.0392059844918506</v>
      </c>
    </row>
    <row r="6" spans="1:2" x14ac:dyDescent="0.25">
      <c r="A6">
        <v>-17.329004020430101</v>
      </c>
      <c r="B6">
        <v>7.4998643086757504</v>
      </c>
    </row>
    <row r="7" spans="1:2" x14ac:dyDescent="0.25">
      <c r="A7">
        <v>-10.3996686125174</v>
      </c>
      <c r="B7">
        <v>8.3295632371213308</v>
      </c>
    </row>
    <row r="8" spans="1:2" x14ac:dyDescent="0.25">
      <c r="A8">
        <v>-21.237542899325501</v>
      </c>
      <c r="B8">
        <v>5.4903681431897002</v>
      </c>
    </row>
    <row r="9" spans="1:2" x14ac:dyDescent="0.25">
      <c r="A9">
        <v>-20.3482334688306</v>
      </c>
      <c r="B9">
        <v>7.0182970153167803</v>
      </c>
    </row>
    <row r="10" spans="1:2" x14ac:dyDescent="0.25">
      <c r="A10">
        <v>-15.4142743442208</v>
      </c>
      <c r="B10">
        <v>8.7279370571486705</v>
      </c>
    </row>
    <row r="11" spans="1:2" x14ac:dyDescent="0.25">
      <c r="A11">
        <v>-24.123242357745799</v>
      </c>
      <c r="B11">
        <v>8.0248492634855193</v>
      </c>
    </row>
    <row r="12" spans="1:2" x14ac:dyDescent="0.25">
      <c r="A12">
        <v>-6.4882603054866204</v>
      </c>
      <c r="B12">
        <v>9.7208181076217404</v>
      </c>
    </row>
    <row r="13" spans="1:2" x14ac:dyDescent="0.25">
      <c r="A13">
        <v>-15.775586091913301</v>
      </c>
      <c r="B13">
        <v>9.0409917529206698</v>
      </c>
    </row>
    <row r="14" spans="1:2" x14ac:dyDescent="0.25">
      <c r="A14">
        <v>-7.2962664859369397</v>
      </c>
      <c r="B14">
        <v>11.2934899465647</v>
      </c>
    </row>
    <row r="15" spans="1:2" x14ac:dyDescent="0.25">
      <c r="A15">
        <v>-16.127063473686601</v>
      </c>
      <c r="B15">
        <v>8.4555316795595008</v>
      </c>
    </row>
    <row r="16" spans="1:2" x14ac:dyDescent="0.25">
      <c r="A16">
        <v>-24.315709518268701</v>
      </c>
      <c r="B16">
        <v>7.9079790149815397</v>
      </c>
    </row>
    <row r="17" spans="1:2" x14ac:dyDescent="0.25">
      <c r="A17">
        <v>-14.076937017962299</v>
      </c>
      <c r="B17">
        <v>7.0443076993338796</v>
      </c>
    </row>
    <row r="18" spans="1:2" x14ac:dyDescent="0.25">
      <c r="A18">
        <v>-17.6287323655561</v>
      </c>
      <c r="B18">
        <v>6.7000806539785103</v>
      </c>
    </row>
    <row r="19" spans="1:2" x14ac:dyDescent="0.25">
      <c r="A19">
        <v>-11.182531444355799</v>
      </c>
      <c r="B19">
        <v>8.9084060176275699</v>
      </c>
    </row>
    <row r="20" spans="1:2" x14ac:dyDescent="0.25">
      <c r="A20">
        <v>-14.696106514893501</v>
      </c>
      <c r="B20">
        <v>9.8635933217126901</v>
      </c>
    </row>
    <row r="21" spans="1:2" x14ac:dyDescent="0.25">
      <c r="A21">
        <v>-15.222750059329</v>
      </c>
      <c r="B21">
        <v>9.3279029218945695</v>
      </c>
    </row>
    <row r="22" spans="1:2" x14ac:dyDescent="0.25">
      <c r="A22">
        <v>-13.2051926478744</v>
      </c>
      <c r="B22">
        <v>8.0828989764675505</v>
      </c>
    </row>
    <row r="23" spans="1:2" x14ac:dyDescent="0.25">
      <c r="A23">
        <v>-11.676448439247901</v>
      </c>
      <c r="B23">
        <v>8.6575802316423491</v>
      </c>
    </row>
    <row r="24" spans="1:2" x14ac:dyDescent="0.25">
      <c r="A24">
        <v>-7.4443663097917998</v>
      </c>
      <c r="B24">
        <v>10.296373172476899</v>
      </c>
    </row>
    <row r="25" spans="1:2" x14ac:dyDescent="0.25">
      <c r="A25">
        <v>-16.970092086121401</v>
      </c>
      <c r="B25">
        <v>6.4430912434123497</v>
      </c>
    </row>
    <row r="26" spans="1:2" x14ac:dyDescent="0.25">
      <c r="A26">
        <v>-19.009722420014398</v>
      </c>
      <c r="B26">
        <v>9.6742024903651291</v>
      </c>
    </row>
    <row r="27" spans="1:2" x14ac:dyDescent="0.25">
      <c r="A27">
        <v>-16.855295393616</v>
      </c>
      <c r="B27">
        <v>6.2947846945375199</v>
      </c>
    </row>
    <row r="28" spans="1:2" x14ac:dyDescent="0.25">
      <c r="A28">
        <v>-24.770122845657198</v>
      </c>
      <c r="B28">
        <v>8.7073469325434392</v>
      </c>
    </row>
    <row r="29" spans="1:2" x14ac:dyDescent="0.25">
      <c r="A29">
        <v>-5.1876795757561904</v>
      </c>
      <c r="B29">
        <v>9.0399129762314292</v>
      </c>
    </row>
    <row r="30" spans="1:2" x14ac:dyDescent="0.25">
      <c r="A30">
        <v>-21.284123104997001</v>
      </c>
      <c r="B30">
        <v>6.5194761650171102</v>
      </c>
    </row>
    <row r="31" spans="1:2" x14ac:dyDescent="0.25">
      <c r="A31">
        <v>-11.2395347794518</v>
      </c>
      <c r="B31">
        <v>11.025463655823801</v>
      </c>
    </row>
    <row r="32" spans="1:2" x14ac:dyDescent="0.25">
      <c r="A32">
        <v>-5.1662504905834803</v>
      </c>
      <c r="B32">
        <v>8.4516360217239708</v>
      </c>
    </row>
    <row r="33" spans="1:2" x14ac:dyDescent="0.25">
      <c r="A33">
        <v>-12.6152262790129</v>
      </c>
      <c r="B33">
        <v>7.3615633186418599</v>
      </c>
    </row>
    <row r="34" spans="1:2" x14ac:dyDescent="0.25">
      <c r="A34">
        <v>-8.2085563242435509</v>
      </c>
      <c r="B34">
        <v>9.9024695755913896</v>
      </c>
    </row>
    <row r="35" spans="1:2" x14ac:dyDescent="0.25">
      <c r="A35">
        <v>-7.3419308057054904</v>
      </c>
      <c r="B35">
        <v>7.8348746274132299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Example 17.1</vt:lpstr>
      <vt:lpstr>zooplankton</vt:lpstr>
      <vt:lpstr>parasitoid</vt:lpstr>
      <vt:lpstr>marine</vt:lpstr>
      <vt:lpstr>C3C4</vt:lpstr>
      <vt:lpstr>Chart1</vt:lpstr>
    </vt:vector>
  </TitlesOfParts>
  <Company>USCA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Zelmer</dc:creator>
  <cp:lastModifiedBy>Derek Zelmer</cp:lastModifiedBy>
  <dcterms:created xsi:type="dcterms:W3CDTF">2016-03-21T14:01:04Z</dcterms:created>
  <dcterms:modified xsi:type="dcterms:W3CDTF">2021-12-09T20:57:24Z</dcterms:modified>
</cp:coreProperties>
</file>